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1011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oy55aalen513niabjk0tgk0xgc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  <definedName name="_xlnm.Print_Area" localSheetId="0">'Лист1'!$A$2:$H$83</definedName>
  </definedNames>
  <calcPr fullCalcOnLoad="1"/>
</workbook>
</file>

<file path=xl/sharedStrings.xml><?xml version="1.0" encoding="utf-8"?>
<sst xmlns="http://schemas.openxmlformats.org/spreadsheetml/2006/main" count="214" uniqueCount="157">
  <si>
    <t>ФКР
Код</t>
  </si>
  <si>
    <t>ФКР
Описание</t>
  </si>
  <si>
    <t>9600</t>
  </si>
  <si>
    <t>Итого расходов</t>
  </si>
  <si>
    <t>Наименование разделов и подразделов</t>
  </si>
  <si>
    <t>джзхдж</t>
  </si>
  <si>
    <t>1100</t>
  </si>
  <si>
    <t>МЕЖБЮДЖЕТНЫЕ ТРАНСФЕРТЫ</t>
  </si>
  <si>
    <t>1101</t>
  </si>
  <si>
    <t>1102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</si>
  <si>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</si>
  <si>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</si>
  <si>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0100</t>
  </si>
  <si>
    <t>ОБЩЕГОСУДАРСТВЕННЫЕ ВОПРОСЫ</t>
  </si>
  <si>
    <t>0110</t>
  </si>
  <si>
    <t>Фундаментальные исследования</t>
  </si>
  <si>
    <t>0111</t>
  </si>
  <si>
    <t>Обслуживание государственного и муниципального долга</t>
  </si>
  <si>
    <t>0112</t>
  </si>
  <si>
    <t>Резервные фонды</t>
  </si>
  <si>
    <t>0114</t>
  </si>
  <si>
    <t>Другие общегосударственные вопросы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</si>
  <si>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</si>
  <si>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</si>
  <si>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</si>
  <si>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</si>
  <si>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</si>
  <si>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и послевузовское профессиональное образование</t>
  </si>
  <si>
    <t>0707</t>
  </si>
  <si>
    <t>Молодежная политика и оздоровление детей</t>
  </si>
  <si>
    <t>1000</t>
  </si>
  <si>
    <t>СОЦИАЛЬНАЯ ПОЛИТИКА</t>
  </si>
  <si>
    <t>1004</t>
  </si>
  <si>
    <t>1006</t>
  </si>
  <si>
    <t>Другие вопросы в области социальной политики</t>
  </si>
  <si>
    <t>0400</t>
  </si>
  <si>
    <t>НАЦИОНАЛЬНАЯ ЭКОНОМИКА</t>
  </si>
  <si>
    <t>0412</t>
  </si>
  <si>
    <t>Другие вопросы в области национальной экономики</t>
  </si>
  <si>
    <t>по разделам и  подразделам классификации расходов бюджета</t>
  </si>
  <si>
    <t>0702</t>
  </si>
  <si>
    <t>Общее образование</t>
  </si>
  <si>
    <t>0704</t>
  </si>
  <si>
    <t>Среднее профессиональное образование</t>
  </si>
  <si>
    <t>0709</t>
  </si>
  <si>
    <t>Другие вопросы в области образования</t>
  </si>
  <si>
    <t>0800</t>
  </si>
  <si>
    <t>0801</t>
  </si>
  <si>
    <t>Культура</t>
  </si>
  <si>
    <t>0405</t>
  </si>
  <si>
    <t>Сельское хозяйство и рыболовство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</si>
  <si>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</si>
  <si>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</si>
  <si>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</si>
  <si>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</si>
  <si>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</si>
  <si>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0600</t>
  </si>
  <si>
    <t>ОХРАНА ОКРУЖАЮЩЕЙ  СРЕДЫ</t>
  </si>
  <si>
    <t>0603</t>
  </si>
  <si>
    <t>Охрана объектов растительного и животного мира и среды их обитания</t>
  </si>
  <si>
    <t>0703</t>
  </si>
  <si>
    <t>Начальное профессиональное образование</t>
  </si>
  <si>
    <t>1002</t>
  </si>
  <si>
    <t>Социальное обслуживание населения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</si>
  <si>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</si>
  <si>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</si>
  <si>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</si>
  <si>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</si>
  <si>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</si>
  <si>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</si>
  <si>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</si>
  <si>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</si>
  <si>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0105</t>
  </si>
  <si>
    <t>Судебная система</t>
  </si>
  <si>
    <t>0107</t>
  </si>
  <si>
    <t>Обеспечение проведения выборов и референдумов</t>
  </si>
  <si>
    <t>0200</t>
  </si>
  <si>
    <t>НАЦИОНАЛЬНАЯ ОБОРОНА</t>
  </si>
  <si>
    <t>0204</t>
  </si>
  <si>
    <t>Мобилизационная подготовка экономики</t>
  </si>
  <si>
    <t>0302</t>
  </si>
  <si>
    <t>Органы внутренних дел</t>
  </si>
  <si>
    <t>0602</t>
  </si>
  <si>
    <t>Сбор, удаление отходов и очистка сточных вод</t>
  </si>
  <si>
    <t>0601</t>
  </si>
  <si>
    <t>Экологический контроль</t>
  </si>
  <si>
    <t>0500</t>
  </si>
  <si>
    <t>ЖИЛИЩНО-КОММУНАЛЬНОЕ ХОЗЯЙСТВО</t>
  </si>
  <si>
    <t>0502</t>
  </si>
  <si>
    <t>Коммунальное хозяйство</t>
  </si>
  <si>
    <t>0505</t>
  </si>
  <si>
    <t>Другие вопросы в области жилищно-коммунального хозяйства</t>
  </si>
  <si>
    <t>0806</t>
  </si>
  <si>
    <t>0804</t>
  </si>
  <si>
    <t>Периодическая печать и издательства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</si>
  <si>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</si>
  <si>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</si>
  <si>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</si>
  <si>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</si>
  <si>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0902</t>
  </si>
  <si>
    <t>Амбулаторная помощь</t>
  </si>
  <si>
    <t>0905</t>
  </si>
  <si>
    <t>0906</t>
  </si>
  <si>
    <t>Заготовка, переработка, хранение и обеспечение безопасности донорской крови и её компонентов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</si>
  <si>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</si>
  <si>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</si>
  <si>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</si>
  <si>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</si>
  <si>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1003</t>
  </si>
  <si>
    <t>Социальное обеспечение населения</t>
  </si>
  <si>
    <t>1001</t>
  </si>
  <si>
    <t>Пенсионное обеспечение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</si>
  <si>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</si>
  <si>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</si>
  <si>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</si>
  <si>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</si>
  <si>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0401</t>
  </si>
  <si>
    <t>Общеэкономические вопросы</t>
  </si>
  <si>
    <t>0404</t>
  </si>
  <si>
    <t>Воспроизводство минерально-сырьевой базы</t>
  </si>
  <si>
    <t>0406</t>
  </si>
  <si>
    <t>Водные ресурсы</t>
  </si>
  <si>
    <t>0407</t>
  </si>
  <si>
    <t>Лесное хозяйство</t>
  </si>
  <si>
    <t>0409</t>
  </si>
  <si>
    <t>Дорожное хозяйство</t>
  </si>
  <si>
    <t>0410</t>
  </si>
  <si>
    <t>Связь и информатика</t>
  </si>
  <si>
    <t>0305</t>
  </si>
  <si>
    <t>Система исполнения наказаний</t>
  </si>
  <si>
    <t>Формула
Коды разделов, подразделов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</si>
  <si>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</si>
  <si>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</si>
  <si>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</si>
  <si>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Охрана семьи и детства</t>
  </si>
  <si>
    <t>0501</t>
  </si>
  <si>
    <t>Жилищное хозяйство</t>
  </si>
  <si>
    <t>0701</t>
  </si>
  <si>
    <t>Дошкольное образование</t>
  </si>
  <si>
    <t>1105</t>
  </si>
  <si>
    <t>Межбюджетные трансферты бюджетам государственных внебюджетных фондов</t>
  </si>
  <si>
    <t>0503</t>
  </si>
  <si>
    <t>Благоустройство</t>
  </si>
  <si>
    <t>0408</t>
  </si>
  <si>
    <t>Транспорт</t>
  </si>
  <si>
    <t>В тыс. руб.</t>
  </si>
  <si>
    <t>Вариант=Б2008 (74н) Уточнение Декабрь 2008 г.;
Табл=РасхРасп-Б2008;
ВР=000;
ЦС=0000000;
ЭКР=000;
ДопК=000;
Распор=00000;
Дата=20080000;
Изменения в бюджет=0;</t>
  </si>
  <si>
    <t>% исполнения</t>
  </si>
  <si>
    <t>Изменения согласно ст.217 Бюджетного кодекса Российской Федерации</t>
  </si>
  <si>
    <t>Утвержденные бюджетные назначения</t>
  </si>
  <si>
    <t xml:space="preserve">Коды бюджетной классифика-ции РФ </t>
  </si>
  <si>
    <t>0904</t>
  </si>
  <si>
    <t>Скорая медицинская помощь</t>
  </si>
  <si>
    <t>Уточненные  бюджетные назначения, тыс. руб.</t>
  </si>
  <si>
    <t>Исполнено, тыс. руб.</t>
  </si>
  <si>
    <t>Приложение 3  к решению районной Думы "Об исполнении бюджета за 2009 год"</t>
  </si>
  <si>
    <t>Расходы районного бюджета за 2009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</si>
</sst>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color indexed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 quotePrefix="1">
      <alignment wrapText="1"/>
    </xf>
    <xf numFmtId="49" fontId="0" fillId="0" borderId="0" xfId="0" applyNumberFormat="1" applyFont="1" applyAlignment="1" quotePrefix="1">
      <alignment horizontal="center" wrapText="1"/>
    </xf>
    <xf numFmtId="3" fontId="0" fillId="0" borderId="0" xfId="0" applyNumberFormat="1" applyFont="1" applyAlignment="1" quotePrefix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 quotePrefix="1">
      <alignment wrapText="1"/>
    </xf>
    <xf numFmtId="49" fontId="0" fillId="0" borderId="0" xfId="0" applyNumberFormat="1" applyFont="1" applyAlignment="1" quotePrefix="1">
      <alignment horizontal="center" wrapText="1"/>
    </xf>
    <xf numFmtId="3" fontId="0" fillId="0" borderId="0" xfId="0" applyNumberFormat="1" applyFont="1" applyAlignment="1" quotePrefix="1">
      <alignment wrapText="1"/>
    </xf>
    <xf numFmtId="3" fontId="0" fillId="0" borderId="0" xfId="0" applyNumberFormat="1" applyFont="1" applyAlignment="1" quotePrefix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 quotePrefix="1">
      <alignment wrapText="1"/>
    </xf>
    <xf numFmtId="49" fontId="0" fillId="0" borderId="0" xfId="0" applyNumberFormat="1" applyFont="1" applyAlignment="1" quotePrefix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 quotePrefix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Alignment="1">
      <alignment horizontal="right" wrapText="1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vertical="top" wrapText="1"/>
    </xf>
    <xf numFmtId="3" fontId="0" fillId="0" borderId="3" xfId="0" applyNumberFormat="1" applyFont="1" applyBorder="1" applyAlignment="1" quotePrefix="1">
      <alignment vertical="top" wrapText="1"/>
    </xf>
    <xf numFmtId="49" fontId="0" fillId="0" borderId="0" xfId="0" applyNumberFormat="1" applyFont="1" applyBorder="1" applyAlignment="1" quotePrefix="1">
      <alignment horizontal="center" wrapText="1"/>
    </xf>
    <xf numFmtId="49" fontId="0" fillId="2" borderId="1" xfId="0" applyNumberFormat="1" applyFont="1" applyFill="1" applyBorder="1" applyAlignment="1" applyProtection="1">
      <alignment horizontal="center" vertical="top" wrapText="1"/>
      <protection/>
    </xf>
    <xf numFmtId="49" fontId="0" fillId="0" borderId="1" xfId="0" applyNumberFormat="1" applyFont="1" applyBorder="1" applyAlignment="1">
      <alignment horizontal="center" vertical="top" wrapText="1"/>
    </xf>
    <xf numFmtId="0" fontId="4" fillId="2" borderId="1" xfId="0" applyNumberFormat="1" applyFont="1" applyFill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>
      <alignment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  <protection/>
    </xf>
    <xf numFmtId="49" fontId="1" fillId="2" borderId="1" xfId="0" applyNumberFormat="1" applyFont="1" applyFill="1" applyBorder="1" applyAlignment="1" applyProtection="1">
      <alignment horizontal="center" vertical="top"/>
      <protection/>
    </xf>
    <xf numFmtId="164" fontId="1" fillId="3" borderId="1" xfId="0" applyNumberFormat="1" applyFont="1" applyFill="1" applyBorder="1" applyAlignment="1">
      <alignment horizontal="right" vertical="top" shrinkToFit="1"/>
    </xf>
    <xf numFmtId="164" fontId="0" fillId="3" borderId="1" xfId="0" applyNumberFormat="1" applyFont="1" applyFill="1" applyBorder="1" applyAlignment="1">
      <alignment horizontal="right" vertical="top" shrinkToFit="1"/>
    </xf>
    <xf numFmtId="3" fontId="5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vertical="top"/>
    </xf>
    <xf numFmtId="170" fontId="1" fillId="0" borderId="1" xfId="0" applyNumberFormat="1" applyFont="1" applyBorder="1" applyAlignment="1">
      <alignment horizontal="right" vertical="top" wrapText="1"/>
    </xf>
    <xf numFmtId="170" fontId="0" fillId="0" borderId="1" xfId="0" applyNumberFormat="1" applyFont="1" applyBorder="1" applyAlignment="1">
      <alignment horizontal="right" vertical="top" wrapText="1"/>
    </xf>
    <xf numFmtId="164" fontId="1" fillId="0" borderId="1" xfId="0" applyNumberFormat="1" applyFont="1" applyFill="1" applyBorder="1" applyAlignment="1" applyProtection="1" quotePrefix="1">
      <alignment horizontal="right" vertical="top" wrapText="1"/>
      <protection/>
    </xf>
    <xf numFmtId="164" fontId="0" fillId="0" borderId="1" xfId="0" applyNumberFormat="1" applyFont="1" applyFill="1" applyBorder="1" applyAlignment="1" applyProtection="1" quotePrefix="1">
      <alignment horizontal="right" vertical="top" wrapText="1"/>
      <protection/>
    </xf>
    <xf numFmtId="164" fontId="0" fillId="0" borderId="1" xfId="0" applyNumberFormat="1" applyFont="1" applyBorder="1" applyAlignment="1" quotePrefix="1">
      <alignment horizontal="right" vertical="top" wrapText="1"/>
    </xf>
    <xf numFmtId="3" fontId="0" fillId="0" borderId="1" xfId="0" applyNumberFormat="1" applyFont="1" applyBorder="1" applyAlignment="1" quotePrefix="1">
      <alignment horizontal="right" vertical="top" wrapText="1"/>
    </xf>
    <xf numFmtId="3" fontId="0" fillId="0" borderId="1" xfId="0" applyNumberFormat="1" applyFont="1" applyBorder="1" applyAlignment="1" quotePrefix="1">
      <alignment horizontal="right" vertical="top" wrapText="1"/>
    </xf>
    <xf numFmtId="164" fontId="1" fillId="0" borderId="1" xfId="0" applyNumberFormat="1" applyFont="1" applyFill="1" applyBorder="1" applyAlignment="1" applyProtection="1">
      <alignment horizontal="right" vertical="top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85"/>
  <sheetViews>
    <sheetView tabSelected="1" view="pageBreakPreview" zoomScaleSheetLayoutView="100" workbookViewId="0" topLeftCell="B58">
      <selection activeCell="C14" sqref="C14"/>
    </sheetView>
  </sheetViews>
  <sheetFormatPr defaultColWidth="9.00390625" defaultRowHeight="12.75"/>
  <cols>
    <col min="1" max="1" width="0" style="17" hidden="1" customWidth="1"/>
    <col min="2" max="2" width="13.125" style="25" customWidth="1"/>
    <col min="3" max="3" width="58.00390625" style="21" customWidth="1"/>
    <col min="4" max="4" width="17.75390625" style="26" hidden="1" customWidth="1"/>
    <col min="5" max="5" width="17.625" style="20" hidden="1" customWidth="1"/>
    <col min="6" max="6" width="16.625" style="20" customWidth="1"/>
    <col min="7" max="7" width="13.125" style="20" customWidth="1"/>
    <col min="8" max="8" width="10.875" style="20" customWidth="1"/>
    <col min="9" max="16384" width="9.125" style="20" customWidth="1"/>
  </cols>
  <sheetData>
    <row r="1" spans="1:7" s="4" customFormat="1" ht="12.75" customHeight="1" hidden="1">
      <c r="A1" s="5" t="s">
        <v>0</v>
      </c>
      <c r="B1" s="6" t="s">
        <v>130</v>
      </c>
      <c r="C1" s="5" t="s">
        <v>1</v>
      </c>
      <c r="D1" s="7" t="s">
        <v>146</v>
      </c>
      <c r="E1" s="38"/>
      <c r="F1" s="39"/>
      <c r="G1" s="39"/>
    </row>
    <row r="2" spans="1:7" s="29" customFormat="1" ht="12.75" customHeight="1" hidden="1">
      <c r="A2" s="23"/>
      <c r="B2" s="43"/>
      <c r="C2" s="44"/>
      <c r="D2" s="45"/>
      <c r="E2" s="38"/>
      <c r="F2" s="36"/>
      <c r="G2" s="36"/>
    </row>
    <row r="3" spans="1:8" s="4" customFormat="1" ht="27" customHeight="1">
      <c r="A3" s="5"/>
      <c r="B3" s="46"/>
      <c r="C3" s="55"/>
      <c r="D3" s="55"/>
      <c r="E3" s="72" t="s">
        <v>155</v>
      </c>
      <c r="F3" s="72"/>
      <c r="G3" s="72"/>
      <c r="H3" s="72"/>
    </row>
    <row r="4" spans="1:8" s="4" customFormat="1" ht="12.75">
      <c r="A4" s="5"/>
      <c r="B4" s="6"/>
      <c r="C4" s="56"/>
      <c r="D4" s="56"/>
      <c r="E4" s="73"/>
      <c r="F4" s="73"/>
      <c r="G4" s="73"/>
      <c r="H4" s="73"/>
    </row>
    <row r="5" spans="1:8" s="4" customFormat="1" ht="12.75">
      <c r="A5" s="5"/>
      <c r="B5" s="6"/>
      <c r="C5" s="57"/>
      <c r="D5" s="57"/>
      <c r="E5" s="74"/>
      <c r="F5" s="74"/>
      <c r="G5" s="74"/>
      <c r="H5" s="74"/>
    </row>
    <row r="6" spans="1:7" s="8" customFormat="1" ht="9" customHeight="1">
      <c r="A6" s="9"/>
      <c r="B6" s="10"/>
      <c r="C6" s="21"/>
      <c r="D6" s="11"/>
      <c r="E6" s="38"/>
      <c r="F6" s="40"/>
      <c r="G6" s="40"/>
    </row>
    <row r="7" spans="1:8" s="13" customFormat="1" ht="12.75" customHeight="1">
      <c r="A7" s="9"/>
      <c r="B7" s="71" t="s">
        <v>156</v>
      </c>
      <c r="C7" s="71"/>
      <c r="D7" s="71"/>
      <c r="E7" s="71"/>
      <c r="F7" s="71"/>
      <c r="G7" s="71"/>
      <c r="H7" s="71"/>
    </row>
    <row r="8" spans="1:8" s="13" customFormat="1" ht="12.75" customHeight="1">
      <c r="A8" s="14"/>
      <c r="B8" s="71" t="s">
        <v>39</v>
      </c>
      <c r="C8" s="71"/>
      <c r="D8" s="71"/>
      <c r="E8" s="71"/>
      <c r="F8" s="71"/>
      <c r="G8" s="71"/>
      <c r="H8" s="71"/>
    </row>
    <row r="9" spans="1:7" s="13" customFormat="1" ht="12.75">
      <c r="A9" s="14"/>
      <c r="B9" s="15"/>
      <c r="C9" s="16"/>
      <c r="D9" s="12"/>
      <c r="E9" s="38"/>
      <c r="F9" s="41"/>
      <c r="G9" s="41"/>
    </row>
    <row r="10" spans="1:8" s="13" customFormat="1" ht="12.75">
      <c r="A10" s="14"/>
      <c r="B10" s="15"/>
      <c r="C10" s="16"/>
      <c r="D10" s="42"/>
      <c r="E10" s="38"/>
      <c r="F10" s="41"/>
      <c r="G10" s="41"/>
      <c r="H10" s="42" t="s">
        <v>145</v>
      </c>
    </row>
    <row r="11" spans="1:8" s="2" customFormat="1" ht="90" customHeight="1">
      <c r="A11" s="1" t="s">
        <v>0</v>
      </c>
      <c r="B11" s="3" t="s">
        <v>150</v>
      </c>
      <c r="C11" s="3" t="s">
        <v>4</v>
      </c>
      <c r="D11" s="69" t="s">
        <v>149</v>
      </c>
      <c r="E11" s="67" t="s">
        <v>148</v>
      </c>
      <c r="F11" s="67" t="s">
        <v>153</v>
      </c>
      <c r="G11" s="67" t="s">
        <v>154</v>
      </c>
      <c r="H11" s="67" t="s">
        <v>147</v>
      </c>
    </row>
    <row r="12" spans="2:8" ht="12.75" customHeight="1" hidden="1">
      <c r="B12" s="18"/>
      <c r="C12" s="19" t="s">
        <v>5</v>
      </c>
      <c r="D12" s="70"/>
      <c r="E12" s="68"/>
      <c r="F12" s="68"/>
      <c r="G12" s="68"/>
      <c r="H12" s="68"/>
    </row>
    <row r="13" spans="1:8" s="28" customFormat="1" ht="12.75">
      <c r="A13" s="27" t="s">
        <v>12</v>
      </c>
      <c r="B13" s="51" t="s">
        <v>12</v>
      </c>
      <c r="C13" s="50" t="s">
        <v>13</v>
      </c>
      <c r="D13" s="60">
        <f>SUM(D14:D23)</f>
        <v>0</v>
      </c>
      <c r="E13" s="60">
        <f>SUM(E14:E23)</f>
        <v>0</v>
      </c>
      <c r="F13" s="60">
        <f>SUM(F14:F23)</f>
        <v>18904.5</v>
      </c>
      <c r="G13" s="53">
        <f>G14+G15+G16+G18+G19+G23</f>
        <v>18892</v>
      </c>
      <c r="H13" s="58">
        <f>G13/F13*100</f>
        <v>99.93387817715359</v>
      </c>
    </row>
    <row r="14" spans="1:8" s="29" customFormat="1" ht="25.5">
      <c r="A14" s="23" t="s">
        <v>70</v>
      </c>
      <c r="B14" s="47" t="s">
        <v>70</v>
      </c>
      <c r="C14" s="31" t="s">
        <v>71</v>
      </c>
      <c r="D14" s="61"/>
      <c r="E14" s="62"/>
      <c r="F14" s="61">
        <v>718.9</v>
      </c>
      <c r="G14" s="54">
        <v>718.9</v>
      </c>
      <c r="H14" s="59">
        <f aca="true" t="shared" si="0" ref="H14:H77">G14/F14*100</f>
        <v>100</v>
      </c>
    </row>
    <row r="15" spans="1:8" s="29" customFormat="1" ht="38.25">
      <c r="A15" s="23" t="s">
        <v>64</v>
      </c>
      <c r="B15" s="47" t="s">
        <v>64</v>
      </c>
      <c r="C15" s="31" t="s">
        <v>65</v>
      </c>
      <c r="D15" s="61"/>
      <c r="E15" s="62"/>
      <c r="F15" s="61">
        <v>290</v>
      </c>
      <c r="G15" s="54">
        <v>286.3</v>
      </c>
      <c r="H15" s="59">
        <f t="shared" si="0"/>
        <v>98.72413793103448</v>
      </c>
    </row>
    <row r="16" spans="1:8" s="29" customFormat="1" ht="38.25">
      <c r="A16" s="23" t="s">
        <v>66</v>
      </c>
      <c r="B16" s="47" t="s">
        <v>66</v>
      </c>
      <c r="C16" s="31" t="s">
        <v>67</v>
      </c>
      <c r="D16" s="61"/>
      <c r="E16" s="62"/>
      <c r="F16" s="61">
        <v>10666.2</v>
      </c>
      <c r="G16" s="54">
        <v>10659.8</v>
      </c>
      <c r="H16" s="59">
        <f t="shared" si="0"/>
        <v>99.93999737488514</v>
      </c>
    </row>
    <row r="17" spans="1:8" s="29" customFormat="1" ht="12.75" hidden="1">
      <c r="A17" s="23" t="s">
        <v>72</v>
      </c>
      <c r="B17" s="47" t="s">
        <v>72</v>
      </c>
      <c r="C17" s="31" t="s">
        <v>73</v>
      </c>
      <c r="D17" s="61"/>
      <c r="E17" s="62"/>
      <c r="F17" s="61">
        <f aca="true" t="shared" si="1" ref="F17:F22">D17+E17</f>
        <v>0</v>
      </c>
      <c r="G17" s="54"/>
      <c r="H17" s="59" t="e">
        <f t="shared" si="0"/>
        <v>#DIV/0!</v>
      </c>
    </row>
    <row r="18" spans="1:8" s="29" customFormat="1" ht="25.5" customHeight="1">
      <c r="A18" s="23" t="s">
        <v>68</v>
      </c>
      <c r="B18" s="47" t="s">
        <v>68</v>
      </c>
      <c r="C18" s="31" t="s">
        <v>69</v>
      </c>
      <c r="D18" s="61"/>
      <c r="E18" s="62"/>
      <c r="F18" s="61">
        <v>4249.2</v>
      </c>
      <c r="G18" s="54">
        <v>4247.7</v>
      </c>
      <c r="H18" s="59">
        <f t="shared" si="0"/>
        <v>99.96469923750352</v>
      </c>
    </row>
    <row r="19" spans="1:8" s="29" customFormat="1" ht="12.75">
      <c r="A19" s="23" t="s">
        <v>74</v>
      </c>
      <c r="B19" s="47" t="s">
        <v>74</v>
      </c>
      <c r="C19" s="31" t="s">
        <v>75</v>
      </c>
      <c r="D19" s="61"/>
      <c r="E19" s="62"/>
      <c r="F19" s="61">
        <v>690</v>
      </c>
      <c r="G19" s="54">
        <v>690</v>
      </c>
      <c r="H19" s="59">
        <f t="shared" si="0"/>
        <v>100</v>
      </c>
    </row>
    <row r="20" spans="1:8" s="29" customFormat="1" ht="12.75" hidden="1">
      <c r="A20" s="23" t="s">
        <v>14</v>
      </c>
      <c r="B20" s="47" t="s">
        <v>14</v>
      </c>
      <c r="C20" s="31" t="s">
        <v>15</v>
      </c>
      <c r="D20" s="61"/>
      <c r="E20" s="62"/>
      <c r="F20" s="61">
        <f t="shared" si="1"/>
        <v>0</v>
      </c>
      <c r="G20" s="54"/>
      <c r="H20" s="59" t="e">
        <f t="shared" si="0"/>
        <v>#DIV/0!</v>
      </c>
    </row>
    <row r="21" spans="1:8" s="29" customFormat="1" ht="12.75" hidden="1">
      <c r="A21" s="23" t="s">
        <v>16</v>
      </c>
      <c r="B21" s="47" t="s">
        <v>16</v>
      </c>
      <c r="C21" s="31" t="s">
        <v>17</v>
      </c>
      <c r="D21" s="61"/>
      <c r="E21" s="62"/>
      <c r="F21" s="61">
        <f t="shared" si="1"/>
        <v>0</v>
      </c>
      <c r="G21" s="54"/>
      <c r="H21" s="59" t="e">
        <f t="shared" si="0"/>
        <v>#DIV/0!</v>
      </c>
    </row>
    <row r="22" spans="1:8" s="29" customFormat="1" ht="12.75" hidden="1">
      <c r="A22" s="23" t="s">
        <v>18</v>
      </c>
      <c r="B22" s="47" t="s">
        <v>18</v>
      </c>
      <c r="C22" s="31" t="s">
        <v>19</v>
      </c>
      <c r="D22" s="61"/>
      <c r="E22" s="62"/>
      <c r="F22" s="61">
        <f t="shared" si="1"/>
        <v>0</v>
      </c>
      <c r="G22" s="54"/>
      <c r="H22" s="59" t="e">
        <f t="shared" si="0"/>
        <v>#DIV/0!</v>
      </c>
    </row>
    <row r="23" spans="1:8" s="29" customFormat="1" ht="12.75">
      <c r="A23" s="23" t="s">
        <v>20</v>
      </c>
      <c r="B23" s="47" t="s">
        <v>20</v>
      </c>
      <c r="C23" s="31" t="s">
        <v>21</v>
      </c>
      <c r="D23" s="61"/>
      <c r="E23" s="62"/>
      <c r="F23" s="61">
        <v>2290.2</v>
      </c>
      <c r="G23" s="53">
        <v>2289.3</v>
      </c>
      <c r="H23" s="58">
        <f t="shared" si="0"/>
        <v>99.96070212208542</v>
      </c>
    </row>
    <row r="24" spans="1:8" s="28" customFormat="1" ht="12.75" hidden="1">
      <c r="A24" s="27" t="s">
        <v>76</v>
      </c>
      <c r="B24" s="51" t="s">
        <v>76</v>
      </c>
      <c r="C24" s="50" t="s">
        <v>77</v>
      </c>
      <c r="D24" s="60">
        <f>SUM(D25)</f>
        <v>0</v>
      </c>
      <c r="E24" s="60">
        <f>SUM(E25)</f>
        <v>0</v>
      </c>
      <c r="F24" s="60">
        <f>SUM(F25)</f>
        <v>0</v>
      </c>
      <c r="G24" s="53"/>
      <c r="H24" s="58" t="e">
        <f t="shared" si="0"/>
        <v>#DIV/0!</v>
      </c>
    </row>
    <row r="25" spans="1:8" s="29" customFormat="1" ht="12.75" hidden="1">
      <c r="A25" s="23" t="s">
        <v>78</v>
      </c>
      <c r="B25" s="47" t="s">
        <v>78</v>
      </c>
      <c r="C25" s="31" t="s">
        <v>79</v>
      </c>
      <c r="D25" s="61"/>
      <c r="E25" s="63"/>
      <c r="F25" s="61">
        <f>D25+E25</f>
        <v>0</v>
      </c>
      <c r="G25" s="54"/>
      <c r="H25" s="59" t="e">
        <f t="shared" si="0"/>
        <v>#DIV/0!</v>
      </c>
    </row>
    <row r="26" spans="1:8" s="28" customFormat="1" ht="25.5">
      <c r="A26" s="27" t="s">
        <v>51</v>
      </c>
      <c r="B26" s="51" t="s">
        <v>51</v>
      </c>
      <c r="C26" s="50" t="s">
        <v>52</v>
      </c>
      <c r="D26" s="60">
        <f>SUM(D27:D30)</f>
        <v>0</v>
      </c>
      <c r="E26" s="60">
        <f>SUM(E27:E30)</f>
        <v>0</v>
      </c>
      <c r="F26" s="60">
        <f>SUM(F27:F30)</f>
        <v>1946.7</v>
      </c>
      <c r="G26" s="53">
        <f>G27+G29+G30</f>
        <v>1942.7</v>
      </c>
      <c r="H26" s="58">
        <f t="shared" si="0"/>
        <v>99.79452406636872</v>
      </c>
    </row>
    <row r="27" spans="1:8" s="29" customFormat="1" ht="12.75">
      <c r="A27" s="23" t="s">
        <v>80</v>
      </c>
      <c r="B27" s="47" t="s">
        <v>80</v>
      </c>
      <c r="C27" s="31" t="s">
        <v>81</v>
      </c>
      <c r="D27" s="61"/>
      <c r="E27" s="62"/>
      <c r="F27" s="61">
        <v>1806.7</v>
      </c>
      <c r="G27" s="54">
        <v>1806.7</v>
      </c>
      <c r="H27" s="59">
        <f t="shared" si="0"/>
        <v>100</v>
      </c>
    </row>
    <row r="28" spans="1:8" s="32" customFormat="1" ht="12.75" hidden="1">
      <c r="A28" s="30" t="s">
        <v>128</v>
      </c>
      <c r="B28" s="47" t="s">
        <v>128</v>
      </c>
      <c r="C28" s="31" t="s">
        <v>129</v>
      </c>
      <c r="D28" s="61"/>
      <c r="E28" s="62"/>
      <c r="F28" s="61"/>
      <c r="G28" s="54"/>
      <c r="H28" s="59" t="e">
        <f t="shared" si="0"/>
        <v>#DIV/0!</v>
      </c>
    </row>
    <row r="29" spans="1:8" s="29" customFormat="1" ht="38.25">
      <c r="A29" s="23" t="s">
        <v>53</v>
      </c>
      <c r="B29" s="47" t="s">
        <v>53</v>
      </c>
      <c r="C29" s="31" t="s">
        <v>131</v>
      </c>
      <c r="D29" s="61"/>
      <c r="E29" s="62"/>
      <c r="F29" s="61">
        <v>140</v>
      </c>
      <c r="G29" s="54">
        <v>136</v>
      </c>
      <c r="H29" s="59">
        <f t="shared" si="0"/>
        <v>97.14285714285714</v>
      </c>
    </row>
    <row r="30" spans="1:8" s="29" customFormat="1" ht="12.75" hidden="1">
      <c r="A30" s="23" t="s">
        <v>54</v>
      </c>
      <c r="B30" s="47" t="s">
        <v>54</v>
      </c>
      <c r="C30" s="31" t="s">
        <v>55</v>
      </c>
      <c r="D30" s="61"/>
      <c r="E30" s="62"/>
      <c r="F30" s="61"/>
      <c r="G30" s="54"/>
      <c r="H30" s="59" t="e">
        <f t="shared" si="0"/>
        <v>#DIV/0!</v>
      </c>
    </row>
    <row r="31" spans="1:8" s="28" customFormat="1" ht="12.75">
      <c r="A31" s="27" t="s">
        <v>35</v>
      </c>
      <c r="B31" s="51" t="s">
        <v>35</v>
      </c>
      <c r="C31" s="50" t="s">
        <v>36</v>
      </c>
      <c r="D31" s="60">
        <f>SUM(D32:D40)</f>
        <v>0</v>
      </c>
      <c r="E31" s="60">
        <f>SUM(E32:E40)</f>
        <v>0</v>
      </c>
      <c r="F31" s="60">
        <f>SUM(F32:F40)</f>
        <v>5403.500000000001</v>
      </c>
      <c r="G31" s="53">
        <f>G32+G34+G38+G40</f>
        <v>5403.500000000001</v>
      </c>
      <c r="H31" s="58">
        <f t="shared" si="0"/>
        <v>100</v>
      </c>
    </row>
    <row r="32" spans="1:8" s="29" customFormat="1" ht="12.75">
      <c r="A32" s="23" t="s">
        <v>116</v>
      </c>
      <c r="B32" s="47" t="s">
        <v>116</v>
      </c>
      <c r="C32" s="31" t="s">
        <v>117</v>
      </c>
      <c r="D32" s="61"/>
      <c r="E32" s="63"/>
      <c r="F32" s="61">
        <v>892.4</v>
      </c>
      <c r="G32" s="54">
        <v>892.4</v>
      </c>
      <c r="H32" s="59">
        <f t="shared" si="0"/>
        <v>100</v>
      </c>
    </row>
    <row r="33" spans="1:8" s="29" customFormat="1" ht="12.75" hidden="1">
      <c r="A33" s="23" t="s">
        <v>118</v>
      </c>
      <c r="B33" s="47" t="s">
        <v>118</v>
      </c>
      <c r="C33" s="31" t="s">
        <v>119</v>
      </c>
      <c r="D33" s="61"/>
      <c r="E33" s="62"/>
      <c r="F33" s="61"/>
      <c r="G33" s="54"/>
      <c r="H33" s="59" t="e">
        <f t="shared" si="0"/>
        <v>#DIV/0!</v>
      </c>
    </row>
    <row r="34" spans="1:8" s="29" customFormat="1" ht="12.75">
      <c r="A34" s="23" t="s">
        <v>49</v>
      </c>
      <c r="B34" s="47" t="s">
        <v>49</v>
      </c>
      <c r="C34" s="31" t="s">
        <v>50</v>
      </c>
      <c r="D34" s="61"/>
      <c r="E34" s="62"/>
      <c r="F34" s="61">
        <v>2515.3</v>
      </c>
      <c r="G34" s="54">
        <v>2515.3</v>
      </c>
      <c r="H34" s="59">
        <f t="shared" si="0"/>
        <v>100</v>
      </c>
    </row>
    <row r="35" spans="1:8" s="29" customFormat="1" ht="12.75" hidden="1">
      <c r="A35" s="23" t="s">
        <v>120</v>
      </c>
      <c r="B35" s="47" t="s">
        <v>120</v>
      </c>
      <c r="C35" s="31" t="s">
        <v>121</v>
      </c>
      <c r="D35" s="61"/>
      <c r="E35" s="62"/>
      <c r="F35" s="61"/>
      <c r="G35" s="54"/>
      <c r="H35" s="59" t="e">
        <f t="shared" si="0"/>
        <v>#DIV/0!</v>
      </c>
    </row>
    <row r="36" spans="1:8" s="29" customFormat="1" ht="12.75" hidden="1">
      <c r="A36" s="23" t="s">
        <v>122</v>
      </c>
      <c r="B36" s="47" t="s">
        <v>122</v>
      </c>
      <c r="C36" s="31" t="s">
        <v>123</v>
      </c>
      <c r="D36" s="61"/>
      <c r="E36" s="62"/>
      <c r="F36" s="61"/>
      <c r="G36" s="54"/>
      <c r="H36" s="59" t="e">
        <f t="shared" si="0"/>
        <v>#DIV/0!</v>
      </c>
    </row>
    <row r="37" spans="1:8" s="29" customFormat="1" ht="12.75" hidden="1">
      <c r="A37" s="23" t="s">
        <v>143</v>
      </c>
      <c r="B37" s="43" t="s">
        <v>143</v>
      </c>
      <c r="C37" s="44" t="s">
        <v>144</v>
      </c>
      <c r="D37" s="64"/>
      <c r="E37" s="62"/>
      <c r="F37" s="61"/>
      <c r="G37" s="54"/>
      <c r="H37" s="59" t="e">
        <f t="shared" si="0"/>
        <v>#DIV/0!</v>
      </c>
    </row>
    <row r="38" spans="1:8" s="29" customFormat="1" ht="12.75">
      <c r="A38" s="23" t="s">
        <v>124</v>
      </c>
      <c r="B38" s="47" t="s">
        <v>124</v>
      </c>
      <c r="C38" s="31" t="s">
        <v>125</v>
      </c>
      <c r="D38" s="61"/>
      <c r="E38" s="62"/>
      <c r="F38" s="61">
        <v>1050.2</v>
      </c>
      <c r="G38" s="54">
        <v>1050.2</v>
      </c>
      <c r="H38" s="59">
        <f t="shared" si="0"/>
        <v>100</v>
      </c>
    </row>
    <row r="39" spans="1:8" s="29" customFormat="1" ht="12.75" hidden="1">
      <c r="A39" s="23" t="s">
        <v>126</v>
      </c>
      <c r="B39" s="47" t="s">
        <v>126</v>
      </c>
      <c r="C39" s="31" t="s">
        <v>127</v>
      </c>
      <c r="D39" s="61"/>
      <c r="E39" s="62"/>
      <c r="F39" s="61"/>
      <c r="G39" s="54"/>
      <c r="H39" s="59" t="e">
        <f t="shared" si="0"/>
        <v>#DIV/0!</v>
      </c>
    </row>
    <row r="40" spans="1:8" s="29" customFormat="1" ht="12.75">
      <c r="A40" s="23" t="s">
        <v>37</v>
      </c>
      <c r="B40" s="47" t="s">
        <v>37</v>
      </c>
      <c r="C40" s="31" t="s">
        <v>38</v>
      </c>
      <c r="D40" s="61"/>
      <c r="E40" s="63"/>
      <c r="F40" s="61">
        <v>945.6</v>
      </c>
      <c r="G40" s="54">
        <v>945.6</v>
      </c>
      <c r="H40" s="59">
        <f t="shared" si="0"/>
        <v>100</v>
      </c>
    </row>
    <row r="41" spans="1:8" s="28" customFormat="1" ht="12.75">
      <c r="A41" s="27" t="s">
        <v>86</v>
      </c>
      <c r="B41" s="51" t="s">
        <v>86</v>
      </c>
      <c r="C41" s="50" t="s">
        <v>87</v>
      </c>
      <c r="D41" s="60">
        <f>SUM(D42:D45)</f>
        <v>0</v>
      </c>
      <c r="E41" s="60">
        <f>SUM(E42:E45)</f>
        <v>0</v>
      </c>
      <c r="F41" s="60">
        <f>SUM(F42:F45)</f>
        <v>7217.8</v>
      </c>
      <c r="G41" s="53">
        <f>G42+G43+G45</f>
        <v>7217.400000000001</v>
      </c>
      <c r="H41" s="58">
        <f t="shared" si="0"/>
        <v>99.99445814514118</v>
      </c>
    </row>
    <row r="42" spans="1:8" s="29" customFormat="1" ht="12.75">
      <c r="A42" s="23" t="s">
        <v>135</v>
      </c>
      <c r="B42" s="47" t="s">
        <v>135</v>
      </c>
      <c r="C42" s="31" t="s">
        <v>136</v>
      </c>
      <c r="D42" s="61"/>
      <c r="E42" s="62"/>
      <c r="F42" s="61">
        <v>1138.2</v>
      </c>
      <c r="G42" s="54">
        <v>1138.2</v>
      </c>
      <c r="H42" s="59">
        <f t="shared" si="0"/>
        <v>100</v>
      </c>
    </row>
    <row r="43" spans="1:8" s="29" customFormat="1" ht="12.75">
      <c r="A43" s="23" t="s">
        <v>88</v>
      </c>
      <c r="B43" s="47" t="s">
        <v>88</v>
      </c>
      <c r="C43" s="31" t="s">
        <v>89</v>
      </c>
      <c r="D43" s="61"/>
      <c r="E43" s="62"/>
      <c r="F43" s="61">
        <v>3915.1</v>
      </c>
      <c r="G43" s="54">
        <v>3914.9</v>
      </c>
      <c r="H43" s="59">
        <f t="shared" si="0"/>
        <v>99.99489157365075</v>
      </c>
    </row>
    <row r="44" spans="1:8" s="29" customFormat="1" ht="12.75" hidden="1">
      <c r="A44" s="23" t="s">
        <v>141</v>
      </c>
      <c r="B44" s="48" t="s">
        <v>141</v>
      </c>
      <c r="C44" s="31" t="s">
        <v>142</v>
      </c>
      <c r="D44" s="63"/>
      <c r="E44" s="62"/>
      <c r="F44" s="61"/>
      <c r="G44" s="54"/>
      <c r="H44" s="59" t="e">
        <f t="shared" si="0"/>
        <v>#DIV/0!</v>
      </c>
    </row>
    <row r="45" spans="1:8" s="29" customFormat="1" ht="12.75">
      <c r="A45" s="23" t="s">
        <v>90</v>
      </c>
      <c r="B45" s="47" t="s">
        <v>90</v>
      </c>
      <c r="C45" s="31" t="s">
        <v>91</v>
      </c>
      <c r="D45" s="61"/>
      <c r="E45" s="62"/>
      <c r="F45" s="61">
        <v>2164.5</v>
      </c>
      <c r="G45" s="54">
        <v>2164.3</v>
      </c>
      <c r="H45" s="59">
        <f t="shared" si="0"/>
        <v>99.99075999076</v>
      </c>
    </row>
    <row r="46" spans="1:8" s="28" customFormat="1" ht="12.75" hidden="1">
      <c r="A46" s="27" t="s">
        <v>56</v>
      </c>
      <c r="B46" s="51" t="s">
        <v>56</v>
      </c>
      <c r="C46" s="50" t="s">
        <v>57</v>
      </c>
      <c r="D46" s="60">
        <f>SUM(D47:D49)</f>
        <v>0</v>
      </c>
      <c r="E46" s="60">
        <f>SUM(E47:E49)</f>
        <v>0</v>
      </c>
      <c r="F46" s="60">
        <f>SUM(F47:F49)</f>
        <v>0</v>
      </c>
      <c r="G46" s="53"/>
      <c r="H46" s="58" t="e">
        <f t="shared" si="0"/>
        <v>#DIV/0!</v>
      </c>
    </row>
    <row r="47" spans="1:8" s="29" customFormat="1" ht="12.75" hidden="1">
      <c r="A47" s="23" t="s">
        <v>84</v>
      </c>
      <c r="B47" s="47" t="s">
        <v>84</v>
      </c>
      <c r="C47" s="31" t="s">
        <v>85</v>
      </c>
      <c r="D47" s="61"/>
      <c r="E47" s="62"/>
      <c r="F47" s="61"/>
      <c r="G47" s="54"/>
      <c r="H47" s="59" t="e">
        <f t="shared" si="0"/>
        <v>#DIV/0!</v>
      </c>
    </row>
    <row r="48" spans="1:8" s="29" customFormat="1" ht="12.75" hidden="1">
      <c r="A48" s="23" t="s">
        <v>82</v>
      </c>
      <c r="B48" s="47" t="s">
        <v>82</v>
      </c>
      <c r="C48" s="31" t="s">
        <v>83</v>
      </c>
      <c r="D48" s="61"/>
      <c r="E48" s="62"/>
      <c r="F48" s="61"/>
      <c r="G48" s="54"/>
      <c r="H48" s="59" t="e">
        <f t="shared" si="0"/>
        <v>#DIV/0!</v>
      </c>
    </row>
    <row r="49" spans="1:8" s="29" customFormat="1" ht="25.5" hidden="1">
      <c r="A49" s="23" t="s">
        <v>58</v>
      </c>
      <c r="B49" s="47" t="s">
        <v>58</v>
      </c>
      <c r="C49" s="31" t="s">
        <v>59</v>
      </c>
      <c r="D49" s="61"/>
      <c r="E49" s="62"/>
      <c r="F49" s="61"/>
      <c r="G49" s="54"/>
      <c r="H49" s="59" t="e">
        <f t="shared" si="0"/>
        <v>#DIV/0!</v>
      </c>
    </row>
    <row r="50" spans="1:8" s="28" customFormat="1" ht="12.75">
      <c r="A50" s="27" t="s">
        <v>22</v>
      </c>
      <c r="B50" s="51" t="s">
        <v>22</v>
      </c>
      <c r="C50" s="50" t="s">
        <v>23</v>
      </c>
      <c r="D50" s="60">
        <f>SUM(D51:D58)</f>
        <v>0</v>
      </c>
      <c r="E50" s="60">
        <f>SUM(E51:E58)</f>
        <v>0</v>
      </c>
      <c r="F50" s="60">
        <f>SUM(F51:F58)</f>
        <v>173555.8</v>
      </c>
      <c r="G50" s="53">
        <f>G51+G52+G55+G57+G58</f>
        <v>173424.80000000002</v>
      </c>
      <c r="H50" s="58">
        <f t="shared" si="0"/>
        <v>99.92451995266077</v>
      </c>
    </row>
    <row r="51" spans="1:8" s="29" customFormat="1" ht="12.75">
      <c r="A51" s="23" t="s">
        <v>137</v>
      </c>
      <c r="B51" s="47" t="s">
        <v>137</v>
      </c>
      <c r="C51" s="31" t="s">
        <v>138</v>
      </c>
      <c r="D51" s="61"/>
      <c r="E51" s="62"/>
      <c r="F51" s="61">
        <v>40504.3</v>
      </c>
      <c r="G51" s="54">
        <v>40504</v>
      </c>
      <c r="H51" s="59">
        <f t="shared" si="0"/>
        <v>99.99925933789746</v>
      </c>
    </row>
    <row r="52" spans="1:8" s="29" customFormat="1" ht="12.75">
      <c r="A52" s="23" t="s">
        <v>40</v>
      </c>
      <c r="B52" s="47" t="s">
        <v>40</v>
      </c>
      <c r="C52" s="31" t="s">
        <v>41</v>
      </c>
      <c r="D52" s="61"/>
      <c r="E52" s="62"/>
      <c r="F52" s="61">
        <v>116938.5</v>
      </c>
      <c r="G52" s="54">
        <v>116824.4</v>
      </c>
      <c r="H52" s="59">
        <f t="shared" si="0"/>
        <v>99.9024273442878</v>
      </c>
    </row>
    <row r="53" spans="1:8" s="29" customFormat="1" ht="12.75" hidden="1">
      <c r="A53" s="23" t="s">
        <v>60</v>
      </c>
      <c r="B53" s="47" t="s">
        <v>60</v>
      </c>
      <c r="C53" s="31" t="s">
        <v>61</v>
      </c>
      <c r="D53" s="61"/>
      <c r="E53" s="62"/>
      <c r="F53" s="61"/>
      <c r="G53" s="54"/>
      <c r="H53" s="59" t="e">
        <f t="shared" si="0"/>
        <v>#DIV/0!</v>
      </c>
    </row>
    <row r="54" spans="1:8" s="29" customFormat="1" ht="12.75" hidden="1">
      <c r="A54" s="23" t="s">
        <v>42</v>
      </c>
      <c r="B54" s="47" t="s">
        <v>42</v>
      </c>
      <c r="C54" s="31" t="s">
        <v>43</v>
      </c>
      <c r="D54" s="61"/>
      <c r="E54" s="62"/>
      <c r="F54" s="61"/>
      <c r="G54" s="54"/>
      <c r="H54" s="59" t="e">
        <f t="shared" si="0"/>
        <v>#DIV/0!</v>
      </c>
    </row>
    <row r="55" spans="1:8" s="29" customFormat="1" ht="25.5">
      <c r="A55" s="23" t="s">
        <v>24</v>
      </c>
      <c r="B55" s="47" t="s">
        <v>24</v>
      </c>
      <c r="C55" s="31" t="s">
        <v>25</v>
      </c>
      <c r="D55" s="61"/>
      <c r="E55" s="62"/>
      <c r="F55" s="61">
        <v>812.6</v>
      </c>
      <c r="G55" s="54">
        <v>798.6</v>
      </c>
      <c r="H55" s="59">
        <f t="shared" si="0"/>
        <v>98.27713512183117</v>
      </c>
    </row>
    <row r="56" spans="1:8" s="29" customFormat="1" ht="12.75" hidden="1">
      <c r="A56" s="23" t="s">
        <v>26</v>
      </c>
      <c r="B56" s="47" t="s">
        <v>26</v>
      </c>
      <c r="C56" s="31" t="s">
        <v>27</v>
      </c>
      <c r="D56" s="61"/>
      <c r="E56" s="62"/>
      <c r="F56" s="61"/>
      <c r="G56" s="54"/>
      <c r="H56" s="59" t="e">
        <f t="shared" si="0"/>
        <v>#DIV/0!</v>
      </c>
    </row>
    <row r="57" spans="1:8" s="29" customFormat="1" ht="12.75">
      <c r="A57" s="23" t="s">
        <v>28</v>
      </c>
      <c r="B57" s="47" t="s">
        <v>28</v>
      </c>
      <c r="C57" s="31" t="s">
        <v>29</v>
      </c>
      <c r="D57" s="61"/>
      <c r="E57" s="62"/>
      <c r="F57" s="61">
        <v>1774.1</v>
      </c>
      <c r="G57" s="54">
        <v>1774.1</v>
      </c>
      <c r="H57" s="59">
        <f t="shared" si="0"/>
        <v>100</v>
      </c>
    </row>
    <row r="58" spans="1:8" s="29" customFormat="1" ht="12.75">
      <c r="A58" s="23" t="s">
        <v>44</v>
      </c>
      <c r="B58" s="47" t="s">
        <v>44</v>
      </c>
      <c r="C58" s="31" t="s">
        <v>45</v>
      </c>
      <c r="D58" s="61"/>
      <c r="E58" s="62"/>
      <c r="F58" s="61">
        <v>13526.3</v>
      </c>
      <c r="G58" s="54">
        <v>13523.7</v>
      </c>
      <c r="H58" s="59">
        <f t="shared" si="0"/>
        <v>99.98077818767884</v>
      </c>
    </row>
    <row r="59" spans="1:8" s="28" customFormat="1" ht="25.5">
      <c r="A59" s="27" t="s">
        <v>46</v>
      </c>
      <c r="B59" s="51" t="s">
        <v>46</v>
      </c>
      <c r="C59" s="50" t="s">
        <v>132</v>
      </c>
      <c r="D59" s="60">
        <f>SUM(D60:D62)</f>
        <v>0</v>
      </c>
      <c r="E59" s="60">
        <f>SUM(E60:E62)</f>
        <v>0</v>
      </c>
      <c r="F59" s="60">
        <f>SUM(F60:F62)</f>
        <v>26419.699999999997</v>
      </c>
      <c r="G59" s="53">
        <f>G60+G62</f>
        <v>26403.8</v>
      </c>
      <c r="H59" s="58">
        <f t="shared" si="0"/>
        <v>99.93981763608217</v>
      </c>
    </row>
    <row r="60" spans="1:8" s="29" customFormat="1" ht="12.75">
      <c r="A60" s="23" t="s">
        <v>47</v>
      </c>
      <c r="B60" s="47" t="s">
        <v>47</v>
      </c>
      <c r="C60" s="31" t="s">
        <v>48</v>
      </c>
      <c r="D60" s="61"/>
      <c r="E60" s="62"/>
      <c r="F60" s="61">
        <v>23751.6</v>
      </c>
      <c r="G60" s="54">
        <v>23746.2</v>
      </c>
      <c r="H60" s="59">
        <f t="shared" si="0"/>
        <v>99.97726468953671</v>
      </c>
    </row>
    <row r="61" spans="1:8" s="29" customFormat="1" ht="12.75" hidden="1">
      <c r="A61" s="23" t="s">
        <v>93</v>
      </c>
      <c r="B61" s="47" t="s">
        <v>93</v>
      </c>
      <c r="C61" s="31" t="s">
        <v>94</v>
      </c>
      <c r="D61" s="61"/>
      <c r="E61" s="62"/>
      <c r="F61" s="61"/>
      <c r="G61" s="54"/>
      <c r="H61" s="59" t="e">
        <f t="shared" si="0"/>
        <v>#DIV/0!</v>
      </c>
    </row>
    <row r="62" spans="1:8" s="29" customFormat="1" ht="25.5">
      <c r="A62" s="23" t="s">
        <v>92</v>
      </c>
      <c r="B62" s="47" t="s">
        <v>92</v>
      </c>
      <c r="C62" s="31" t="s">
        <v>133</v>
      </c>
      <c r="D62" s="61"/>
      <c r="E62" s="62"/>
      <c r="F62" s="61">
        <v>2668.1</v>
      </c>
      <c r="G62" s="54">
        <v>2657.6</v>
      </c>
      <c r="H62" s="59">
        <f t="shared" si="0"/>
        <v>99.60646152692928</v>
      </c>
    </row>
    <row r="63" spans="1:8" s="28" customFormat="1" ht="12.75">
      <c r="A63" s="27" t="s">
        <v>95</v>
      </c>
      <c r="B63" s="51" t="s">
        <v>95</v>
      </c>
      <c r="C63" s="50" t="s">
        <v>96</v>
      </c>
      <c r="D63" s="60">
        <f>SUM(D64:D69)</f>
        <v>0</v>
      </c>
      <c r="E63" s="60">
        <f>SUM(E64:E69)</f>
        <v>0</v>
      </c>
      <c r="F63" s="60">
        <f>SUM(F64:F69)</f>
        <v>42460.2</v>
      </c>
      <c r="G63" s="53">
        <f>G64+G65+G66+G68+G69</f>
        <v>42351.3</v>
      </c>
      <c r="H63" s="58">
        <f t="shared" si="0"/>
        <v>99.74352452414263</v>
      </c>
    </row>
    <row r="64" spans="1:8" s="29" customFormat="1" ht="12.75">
      <c r="A64" s="23" t="s">
        <v>97</v>
      </c>
      <c r="B64" s="47" t="s">
        <v>97</v>
      </c>
      <c r="C64" s="31" t="s">
        <v>98</v>
      </c>
      <c r="D64" s="61"/>
      <c r="E64" s="62"/>
      <c r="F64" s="61">
        <v>26643.8</v>
      </c>
      <c r="G64" s="54">
        <v>26554.9</v>
      </c>
      <c r="H64" s="59">
        <f t="shared" si="0"/>
        <v>99.66633888559441</v>
      </c>
    </row>
    <row r="65" spans="1:8" s="29" customFormat="1" ht="12.75">
      <c r="A65" s="23" t="s">
        <v>99</v>
      </c>
      <c r="B65" s="47" t="s">
        <v>99</v>
      </c>
      <c r="C65" s="31" t="s">
        <v>100</v>
      </c>
      <c r="D65" s="61"/>
      <c r="E65" s="62"/>
      <c r="F65" s="61">
        <v>10967.4</v>
      </c>
      <c r="G65" s="54">
        <v>10947.5</v>
      </c>
      <c r="H65" s="59">
        <f t="shared" si="0"/>
        <v>99.81855316665755</v>
      </c>
    </row>
    <row r="66" spans="1:8" s="29" customFormat="1" ht="12.75">
      <c r="A66" s="23" t="s">
        <v>101</v>
      </c>
      <c r="B66" s="47" t="s">
        <v>151</v>
      </c>
      <c r="C66" s="31" t="s">
        <v>152</v>
      </c>
      <c r="D66" s="61"/>
      <c r="E66" s="62"/>
      <c r="F66" s="61">
        <v>3294.5</v>
      </c>
      <c r="G66" s="54">
        <v>3294.5</v>
      </c>
      <c r="H66" s="59">
        <f t="shared" si="0"/>
        <v>100</v>
      </c>
    </row>
    <row r="67" spans="1:8" s="29" customFormat="1" ht="25.5" hidden="1">
      <c r="A67" s="23" t="s">
        <v>102</v>
      </c>
      <c r="B67" s="47" t="s">
        <v>102</v>
      </c>
      <c r="C67" s="31" t="s">
        <v>103</v>
      </c>
      <c r="D67" s="61"/>
      <c r="E67" s="62"/>
      <c r="F67" s="61"/>
      <c r="G67" s="54"/>
      <c r="H67" s="59" t="e">
        <f t="shared" si="0"/>
        <v>#DIV/0!</v>
      </c>
    </row>
    <row r="68" spans="1:8" s="29" customFormat="1" ht="12.75">
      <c r="A68" s="23" t="s">
        <v>104</v>
      </c>
      <c r="B68" s="47" t="s">
        <v>104</v>
      </c>
      <c r="C68" s="31" t="s">
        <v>105</v>
      </c>
      <c r="D68" s="61"/>
      <c r="E68" s="62"/>
      <c r="F68" s="61">
        <v>640.1</v>
      </c>
      <c r="G68" s="54">
        <v>640.1</v>
      </c>
      <c r="H68" s="59">
        <f t="shared" si="0"/>
        <v>100</v>
      </c>
    </row>
    <row r="69" spans="1:8" s="29" customFormat="1" ht="25.5">
      <c r="A69" s="23" t="s">
        <v>106</v>
      </c>
      <c r="B69" s="47" t="s">
        <v>106</v>
      </c>
      <c r="C69" s="31" t="s">
        <v>107</v>
      </c>
      <c r="D69" s="61"/>
      <c r="E69" s="62"/>
      <c r="F69" s="61">
        <v>914.4</v>
      </c>
      <c r="G69" s="54">
        <v>914.3</v>
      </c>
      <c r="H69" s="59">
        <f t="shared" si="0"/>
        <v>99.98906386701663</v>
      </c>
    </row>
    <row r="70" spans="1:8" s="28" customFormat="1" ht="12.75">
      <c r="A70" s="27" t="s">
        <v>30</v>
      </c>
      <c r="B70" s="51">
        <v>1000</v>
      </c>
      <c r="C70" s="50" t="s">
        <v>31</v>
      </c>
      <c r="D70" s="60">
        <f>SUM(D71:D75)</f>
        <v>0</v>
      </c>
      <c r="E70" s="60">
        <f>SUM(E71:E75)</f>
        <v>0</v>
      </c>
      <c r="F70" s="60">
        <f>SUM(F71:F75)</f>
        <v>16289.5</v>
      </c>
      <c r="G70" s="53">
        <f>G71+G73+G74</f>
        <v>16279.5</v>
      </c>
      <c r="H70" s="58">
        <f t="shared" si="0"/>
        <v>99.93861076153351</v>
      </c>
    </row>
    <row r="71" spans="1:8" s="29" customFormat="1" ht="12.75">
      <c r="A71" s="23" t="s">
        <v>110</v>
      </c>
      <c r="B71" s="47">
        <v>1001</v>
      </c>
      <c r="C71" s="31" t="s">
        <v>111</v>
      </c>
      <c r="D71" s="61"/>
      <c r="E71" s="62"/>
      <c r="F71" s="61">
        <v>339</v>
      </c>
      <c r="G71" s="54">
        <v>329.6</v>
      </c>
      <c r="H71" s="59">
        <f t="shared" si="0"/>
        <v>97.22713864306786</v>
      </c>
    </row>
    <row r="72" spans="1:8" s="29" customFormat="1" ht="12.75" hidden="1">
      <c r="A72" s="23" t="s">
        <v>62</v>
      </c>
      <c r="B72" s="47">
        <v>1002</v>
      </c>
      <c r="C72" s="31" t="s">
        <v>63</v>
      </c>
      <c r="D72" s="61"/>
      <c r="E72" s="62"/>
      <c r="F72" s="61"/>
      <c r="G72" s="54"/>
      <c r="H72" s="59" t="e">
        <f t="shared" si="0"/>
        <v>#DIV/0!</v>
      </c>
    </row>
    <row r="73" spans="1:8" s="29" customFormat="1" ht="12.75">
      <c r="A73" s="23" t="s">
        <v>108</v>
      </c>
      <c r="B73" s="47">
        <v>1003</v>
      </c>
      <c r="C73" s="31" t="s">
        <v>109</v>
      </c>
      <c r="D73" s="61"/>
      <c r="E73" s="62"/>
      <c r="F73" s="61">
        <v>4148.7</v>
      </c>
      <c r="G73" s="54">
        <v>4148.1</v>
      </c>
      <c r="H73" s="59">
        <f t="shared" si="0"/>
        <v>99.98553763829635</v>
      </c>
    </row>
    <row r="74" spans="1:8" s="29" customFormat="1" ht="12.75">
      <c r="A74" s="23" t="s">
        <v>32</v>
      </c>
      <c r="B74" s="47">
        <v>1004</v>
      </c>
      <c r="C74" s="31" t="s">
        <v>134</v>
      </c>
      <c r="D74" s="61"/>
      <c r="E74" s="62"/>
      <c r="F74" s="61">
        <v>11801.8</v>
      </c>
      <c r="G74" s="54">
        <v>11801.8</v>
      </c>
      <c r="H74" s="59">
        <f t="shared" si="0"/>
        <v>100</v>
      </c>
    </row>
    <row r="75" spans="1:8" s="29" customFormat="1" ht="12.75" hidden="1">
      <c r="A75" s="23" t="s">
        <v>33</v>
      </c>
      <c r="B75" s="47">
        <v>1006</v>
      </c>
      <c r="C75" s="31" t="s">
        <v>34</v>
      </c>
      <c r="D75" s="61"/>
      <c r="E75" s="62"/>
      <c r="F75" s="61"/>
      <c r="G75" s="54"/>
      <c r="H75" s="59" t="e">
        <f t="shared" si="0"/>
        <v>#DIV/0!</v>
      </c>
    </row>
    <row r="76" spans="1:8" s="34" customFormat="1" ht="12.75">
      <c r="A76" s="33" t="s">
        <v>6</v>
      </c>
      <c r="B76" s="52">
        <v>1100</v>
      </c>
      <c r="C76" s="50" t="s">
        <v>7</v>
      </c>
      <c r="D76" s="65">
        <f>SUM(D77:D81)</f>
        <v>0</v>
      </c>
      <c r="E76" s="65">
        <f>SUM(E77:E81)</f>
        <v>0</v>
      </c>
      <c r="F76" s="65">
        <f>SUM(F77:F81)</f>
        <v>51825.2</v>
      </c>
      <c r="G76" s="53">
        <f>G77+G78+G79</f>
        <v>51825.2</v>
      </c>
      <c r="H76" s="58">
        <f t="shared" si="0"/>
        <v>100</v>
      </c>
    </row>
    <row r="77" spans="1:8" s="36" customFormat="1" ht="25.5">
      <c r="A77" s="35" t="s">
        <v>8</v>
      </c>
      <c r="B77" s="47">
        <v>1101</v>
      </c>
      <c r="C77" s="31" t="s">
        <v>10</v>
      </c>
      <c r="D77" s="61"/>
      <c r="E77" s="62"/>
      <c r="F77" s="61">
        <v>14981.5</v>
      </c>
      <c r="G77" s="54">
        <v>14981.5</v>
      </c>
      <c r="H77" s="59">
        <f t="shared" si="0"/>
        <v>100</v>
      </c>
    </row>
    <row r="78" spans="1:8" s="36" customFormat="1" ht="25.5">
      <c r="A78" s="35" t="s">
        <v>9</v>
      </c>
      <c r="B78" s="47">
        <v>1102</v>
      </c>
      <c r="C78" s="31" t="s">
        <v>11</v>
      </c>
      <c r="D78" s="61"/>
      <c r="E78" s="62"/>
      <c r="F78" s="61">
        <v>36120.7</v>
      </c>
      <c r="G78" s="54">
        <v>36120.7</v>
      </c>
      <c r="H78" s="59">
        <f>G78/F78*100</f>
        <v>100</v>
      </c>
    </row>
    <row r="79" spans="1:8" s="29" customFormat="1" ht="25.5">
      <c r="A79" s="23" t="s">
        <v>112</v>
      </c>
      <c r="B79" s="47">
        <v>1103</v>
      </c>
      <c r="C79" s="31" t="s">
        <v>113</v>
      </c>
      <c r="D79" s="61"/>
      <c r="E79" s="62"/>
      <c r="F79" s="61">
        <v>723</v>
      </c>
      <c r="G79" s="54">
        <v>723</v>
      </c>
      <c r="H79" s="59">
        <f>G79/F79*100</f>
        <v>100</v>
      </c>
    </row>
    <row r="80" spans="1:8" s="29" customFormat="1" ht="12.75" hidden="1">
      <c r="A80" s="23" t="s">
        <v>114</v>
      </c>
      <c r="B80" s="47">
        <v>1104</v>
      </c>
      <c r="C80" s="31" t="s">
        <v>115</v>
      </c>
      <c r="D80" s="61"/>
      <c r="E80" s="62"/>
      <c r="F80" s="61"/>
      <c r="G80" s="54"/>
      <c r="H80" s="59" t="e">
        <f>G80/F80*100</f>
        <v>#DIV/0!</v>
      </c>
    </row>
    <row r="81" spans="1:8" s="29" customFormat="1" ht="25.5" hidden="1">
      <c r="A81" s="23" t="s">
        <v>139</v>
      </c>
      <c r="B81" s="47">
        <v>1105</v>
      </c>
      <c r="C81" s="31" t="s">
        <v>140</v>
      </c>
      <c r="D81" s="61"/>
      <c r="E81" s="62"/>
      <c r="F81" s="61"/>
      <c r="G81" s="54"/>
      <c r="H81" s="59" t="e">
        <f>G81/F81*100</f>
        <v>#DIV/0!</v>
      </c>
    </row>
    <row r="82" spans="1:8" s="34" customFormat="1" ht="12.75">
      <c r="A82" s="33" t="s">
        <v>2</v>
      </c>
      <c r="B82" s="49"/>
      <c r="C82" s="50" t="s">
        <v>3</v>
      </c>
      <c r="D82" s="65">
        <f>D13+D24+D26+D31+D41+D46+D50+D59+D63+D70+D76</f>
        <v>0</v>
      </c>
      <c r="E82" s="65">
        <f>E13+E24+E26+E31+E41+E46+E50+E59+E63+E70+E76</f>
        <v>0</v>
      </c>
      <c r="F82" s="65">
        <f>F13+F24+F26+F31+F41+F46+F50+F59+F63+F70+F76</f>
        <v>344022.9</v>
      </c>
      <c r="G82" s="53">
        <f>G13+G26+G31+G41+G50+G59+G63+G70+G76</f>
        <v>343740.2</v>
      </c>
      <c r="H82" s="58">
        <f>G82/F82*100</f>
        <v>99.91782523779666</v>
      </c>
    </row>
    <row r="83" spans="2:5" ht="12.75">
      <c r="B83" s="22"/>
      <c r="C83" s="23"/>
      <c r="D83" s="24"/>
      <c r="E83" s="37"/>
    </row>
    <row r="85" ht="12.75">
      <c r="D85" s="66"/>
    </row>
  </sheetData>
  <sheetProtection formatColumns="0"/>
  <mergeCells count="10">
    <mergeCell ref="B7:H7"/>
    <mergeCell ref="B8:H8"/>
    <mergeCell ref="E3:H3"/>
    <mergeCell ref="E4:H4"/>
    <mergeCell ref="E5:H5"/>
    <mergeCell ref="H11:H12"/>
    <mergeCell ref="D11:D12"/>
    <mergeCell ref="E11:E12"/>
    <mergeCell ref="F11:F12"/>
    <mergeCell ref="G11:G12"/>
  </mergeCells>
  <printOptions/>
  <pageMargins left="0.984251968503937" right="0.35433070866141736" top="0.5905511811023623" bottom="0.5905511811023623" header="0.3937007874015748" footer="0.2362204724409449"/>
  <pageSetup firstPageNumber="10" useFirstPageNumber="1"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</dc:creator>
  <cp:keywords/>
  <dc:description/>
  <cp:lastModifiedBy>Екатерина Григорьевн</cp:lastModifiedBy>
  <cp:lastPrinted>2010-04-16T09:32:00Z</cp:lastPrinted>
  <dcterms:created xsi:type="dcterms:W3CDTF">2005-09-21T04:01:53Z</dcterms:created>
  <dcterms:modified xsi:type="dcterms:W3CDTF">2010-04-19T05:19:24Z</dcterms:modified>
  <cp:category/>
  <cp:version/>
  <cp:contentType/>
  <cp:contentStatus/>
</cp:coreProperties>
</file>